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C98" i="1" l="1"/>
  <c r="C102" i="1"/>
  <c r="C100" i="1"/>
  <c r="C93" i="1"/>
  <c r="C88" i="1"/>
  <c r="H25" i="1"/>
  <c r="H21" i="1"/>
  <c r="H45" i="1"/>
  <c r="H35" i="1"/>
  <c r="H40" i="1"/>
  <c r="H50" i="1"/>
  <c r="H49" i="1"/>
  <c r="H16" i="1"/>
  <c r="H29" i="1" l="1"/>
  <c r="H28" i="1"/>
  <c r="H32" i="1" l="1"/>
  <c r="H22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<sst xmlns="http://schemas.openxmlformats.org/spreadsheetml/2006/main" count="142" uniqueCount="97">
  <si>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</si>
  <si>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</si>
  <si>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</si>
  <si>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</si>
  <si>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</si>
  <si>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</si>
  <si>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</si>
  <si>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</si>
  <si>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</si>
  <si>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</si>
  <si>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</si>
  <si>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</si>
  <si>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</si>
  <si>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</si>
  <si>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</si>
  <si>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</si>
  <si>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</si>
  <si>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</si>
  <si>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</si>
  <si>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</si>
  <si>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</si>
  <si>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</si>
  <si>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</si>
  <si>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</si>
  <si>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</si>
  <si>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</si>
  <si>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 04.09.2020.godine Dom zdravlja Požarevac nije izvršio plaćanje prema dobavljačima:</t>
  </si>
  <si>
    <t>Dana:04.09.2020.</t>
  </si>
  <si>
    <t>Primljena i neutrošena participacija od 04.09.2020.</t>
  </si>
  <si>
    <t>Dunav osiguranje</t>
  </si>
  <si>
    <t>Generali osiguranje</t>
  </si>
  <si>
    <t>Aqva Marija</t>
  </si>
  <si>
    <t>Elektroluks-012</t>
  </si>
  <si>
    <t>Elping S.A.</t>
  </si>
  <si>
    <t>Happy am</t>
  </si>
  <si>
    <t>Infolab</t>
  </si>
  <si>
    <t>JKP Komunalne službe</t>
  </si>
  <si>
    <t>JKP ViK</t>
  </si>
  <si>
    <t>Mercator-S</t>
  </si>
  <si>
    <t>Onoff</t>
  </si>
  <si>
    <t>Orion</t>
  </si>
  <si>
    <t>Pro centar</t>
  </si>
  <si>
    <t>Profil STR</t>
  </si>
  <si>
    <t>Rakic plast</t>
  </si>
  <si>
    <t>Razvigor</t>
  </si>
  <si>
    <t>SBB</t>
  </si>
  <si>
    <t>TNT Team</t>
  </si>
  <si>
    <t>TipTop</t>
  </si>
  <si>
    <t>ZU Apoteka</t>
  </si>
  <si>
    <t>ZZJZ</t>
  </si>
  <si>
    <t>JP PTT Pošta</t>
  </si>
  <si>
    <t>51-1147-5012320</t>
  </si>
  <si>
    <t>0011147010669713000</t>
  </si>
  <si>
    <t>0011147010669746000</t>
  </si>
  <si>
    <t>0011147010669724000</t>
  </si>
  <si>
    <t>0011147010669735000</t>
  </si>
  <si>
    <t>03-01-030280-586238</t>
  </si>
  <si>
    <t>122-20</t>
  </si>
  <si>
    <t>139-20</t>
  </si>
  <si>
    <t>9795fa409020</t>
  </si>
  <si>
    <t>9747FAMP663MPM20</t>
  </si>
  <si>
    <t>128/20</t>
  </si>
  <si>
    <t>33/2020</t>
  </si>
  <si>
    <t>5213-2020-TU-0467</t>
  </si>
  <si>
    <t>1041820</t>
  </si>
  <si>
    <t>1041920</t>
  </si>
  <si>
    <t>1042020</t>
  </si>
  <si>
    <t>1042120</t>
  </si>
  <si>
    <t>1123520</t>
  </si>
  <si>
    <t>1123620</t>
  </si>
  <si>
    <t>1123720</t>
  </si>
  <si>
    <t>71-1-000747-08202103</t>
  </si>
  <si>
    <t>17620-24-1084</t>
  </si>
  <si>
    <t>17620-24-1104</t>
  </si>
  <si>
    <t>17620-24-1112</t>
  </si>
  <si>
    <t>17620-24-1113</t>
  </si>
  <si>
    <t>17620-24-1124</t>
  </si>
  <si>
    <t>3/20</t>
  </si>
  <si>
    <t>UGF0430/20-0688</t>
  </si>
  <si>
    <t>UGF0531/20-0945</t>
  </si>
  <si>
    <t>20-311-000280</t>
  </si>
  <si>
    <t>PO1-1-817/2020</t>
  </si>
  <si>
    <t>2020-428</t>
  </si>
  <si>
    <t>92/20</t>
  </si>
  <si>
    <t>103012731202007</t>
  </si>
  <si>
    <t>901205987202007</t>
  </si>
  <si>
    <t>196010620202007</t>
  </si>
  <si>
    <t>00041/2020</t>
  </si>
  <si>
    <t>19</t>
  </si>
  <si>
    <t>13022/20</t>
  </si>
  <si>
    <t>13020/20</t>
  </si>
  <si>
    <t>13024/20</t>
  </si>
  <si>
    <t>1743/2020</t>
  </si>
  <si>
    <t>9820000210249410</t>
  </si>
  <si>
    <t>UKUPNO MATERIJALNI TROŠKOVI</t>
  </si>
  <si>
    <t>UKUPNO MATERIJALNI TROŠKOVI-PARTICIPACIJA</t>
  </si>
  <si>
    <t>MATERIJ.TROŠKOVI-SEROLOŠKI TESTOVI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</si>
</sst>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#,##0.00;[Red]#,##0.0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8" fillId="0" borderId="6" xfId="1" applyFont="1" applyBorder="1"/>
    <xf numFmtId="0" fontId="9" fillId="0" borderId="0" xfId="0" applyFont="1"/>
    <xf numFmtId="4" fontId="8" fillId="0" borderId="6" xfId="1" applyNumberFormat="1" applyFont="1" applyBorder="1" applyAlignment="1">
      <alignment horizontal="right"/>
    </xf>
    <xf numFmtId="49" fontId="10" fillId="0" borderId="6" xfId="1" applyNumberFormat="1" applyFont="1" applyBorder="1"/>
    <xf numFmtId="4" fontId="7" fillId="0" borderId="5" xfId="1" applyNumberFormat="1" applyFont="1" applyFill="1" applyBorder="1" applyAlignment="1">
      <alignment horizontal="right"/>
    </xf>
    <xf numFmtId="0" fontId="0" fillId="0" borderId="5" xfId="0" applyFill="1" applyBorder="1"/>
    <xf numFmtId="165" fontId="7" fillId="0" borderId="5" xfId="1" applyNumberFormat="1" applyFont="1" applyFill="1" applyBorder="1"/>
    <xf numFmtId="49" fontId="10" fillId="0" borderId="7" xfId="1" applyNumberFormat="1" applyFont="1" applyBorder="1"/>
    <xf numFmtId="0" fontId="8" fillId="0" borderId="8" xfId="1" applyFont="1" applyBorder="1"/>
    <xf numFmtId="4" fontId="8" fillId="0" borderId="8" xfId="1" applyNumberFormat="1" applyFont="1" applyBorder="1" applyAlignment="1">
      <alignment horizontal="right"/>
    </xf>
    <xf numFmtId="0" fontId="8" fillId="0" borderId="9" xfId="1" applyFont="1" applyBorder="1"/>
    <xf numFmtId="4" fontId="8" fillId="0" borderId="9" xfId="1" applyNumberFormat="1" applyFont="1" applyBorder="1" applyAlignment="1">
      <alignment horizontal="right"/>
    </xf>
    <xf numFmtId="4" fontId="8" fillId="0" borderId="1" xfId="1" applyNumberFormat="1" applyFont="1" applyBorder="1" applyAlignment="1">
      <alignment horizontal="right"/>
    </xf>
    <xf numFmtId="0" fontId="9" fillId="0" borderId="1" xfId="0" applyFont="1" applyBorder="1"/>
    <xf numFmtId="4" fontId="11" fillId="0" borderId="10" xfId="1" applyNumberFormat="1" applyFont="1" applyBorder="1" applyAlignment="1">
      <alignment horizontal="right"/>
    </xf>
    <xf numFmtId="49" fontId="10" fillId="0" borderId="8" xfId="1" applyNumberFormat="1" applyFont="1" applyBorder="1"/>
    <xf numFmtId="0" fontId="11" fillId="0" borderId="6" xfId="1" applyFont="1" applyBorder="1" applyAlignment="1">
      <alignment horizontal="center"/>
    </xf>
    <xf numFmtId="4" fontId="7" fillId="0" borderId="1" xfId="1" applyNumberFormat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2"/>
  <sheetViews>
    <sheetView tabSelected="1" topLeftCell="B1" zoomScaleNormal="100" workbookViewId="0">
      <selection activeCell="B20" sqref="B20:F2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27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44078</v>
      </c>
      <c r="H12" s="23">
        <v>1926423.25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44078</v>
      </c>
      <c r="H13" s="3">
        <f>H14+H26-H33-H43</f>
        <v>1922722.9100000004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44078</v>
      </c>
      <c r="H14" s="4">
        <f>H15+H16+H17+H18+H19+H20+H21+H22+H23+H24+H25</f>
        <v>5711583.6800000006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2295267.96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1109716.79+1066750-1128265.76+420669.85+124660.28-420669.85+1066750+137508.52+0.14-1077845.91-2500-194.22-19562.7+1066750+136956.88</f>
        <v>2480724.0200000005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0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730625+132955.09-132955.09-697816.5+730625+730625-4788-1297704.25-4142-174708.76-8284+730625-4431.49</f>
        <v>730625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</f>
        <v>155966.69999999998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44078</v>
      </c>
      <c r="H26" s="4">
        <f>H27+H28+H29+H30+H31+H32</f>
        <v>554998.05000000005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159868.39+135083-105001.41+135083-118951.11+135083-96223.18-2500+135083-115657.02+135083</f>
        <v>396950.67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568160.92-50050-42412.01-22400.03-200000-30352.4-6837.44-21680-26830-8672.4-25271.84-130+41650-99545-31305.15-33160-4200-3762.6+36355.67+94666.66</f>
        <v>134224.38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1086+2986+1358+1629+16764</f>
        <v>23823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44078</v>
      </c>
      <c r="H33" s="5">
        <f>SUM(H34:H42)</f>
        <v>4240123.33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2295267.96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f>475938.93+430931.25+134674.24</f>
        <v>1041544.4199999999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f>730625+123685.95+49000</f>
        <v>903310.95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44078</v>
      </c>
      <c r="H43" s="5">
        <f>SUM(H44:H48)</f>
        <v>103735.48999999999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f>59211.68+44523.81</f>
        <v>103735.48999999999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44078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</f>
        <v>26346.819999999851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f>1571.32+11837.31+5223.56+4014.29</f>
        <v>22646.48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1926423.2500000002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26</v>
      </c>
      <c r="C53" s="25"/>
      <c r="D53" s="25"/>
      <c r="E53" s="22"/>
      <c r="F53" s="22"/>
      <c r="G53" s="9"/>
      <c r="H53" s="20"/>
      <c r="I53" s="11"/>
      <c r="J53" s="11"/>
      <c r="K53" s="8"/>
    </row>
    <row r="55" spans="2:12" x14ac:dyDescent="0.25">
      <c r="B55" s="52" t="s">
        <v>29</v>
      </c>
      <c r="C55" s="54">
        <v>30381.5</v>
      </c>
      <c r="D55" s="55" t="s">
        <v>51</v>
      </c>
    </row>
    <row r="56" spans="2:12" x14ac:dyDescent="0.25">
      <c r="B56" s="52" t="s">
        <v>29</v>
      </c>
      <c r="C56" s="54">
        <v>4146.4799999999996</v>
      </c>
      <c r="D56" s="55" t="s">
        <v>52</v>
      </c>
    </row>
    <row r="57" spans="2:12" x14ac:dyDescent="0.25">
      <c r="B57" s="52" t="s">
        <v>29</v>
      </c>
      <c r="C57" s="54">
        <v>3416.6</v>
      </c>
      <c r="D57" s="55" t="s">
        <v>53</v>
      </c>
    </row>
    <row r="58" spans="2:12" x14ac:dyDescent="0.25">
      <c r="B58" s="52" t="s">
        <v>29</v>
      </c>
      <c r="C58" s="61">
        <v>10231.35</v>
      </c>
      <c r="D58" s="55" t="s">
        <v>54</v>
      </c>
    </row>
    <row r="59" spans="2:12" x14ac:dyDescent="0.25">
      <c r="B59" s="52" t="s">
        <v>29</v>
      </c>
      <c r="C59" s="64">
        <v>33426.97</v>
      </c>
      <c r="D59" s="59" t="s">
        <v>55</v>
      </c>
    </row>
    <row r="60" spans="2:12" x14ac:dyDescent="0.25">
      <c r="B60" s="60" t="s">
        <v>30</v>
      </c>
      <c r="C60" s="64">
        <v>13020.8</v>
      </c>
      <c r="D60" s="59" t="s">
        <v>56</v>
      </c>
    </row>
    <row r="61" spans="2:12" x14ac:dyDescent="0.25">
      <c r="B61" s="65" t="s">
        <v>31</v>
      </c>
      <c r="C61" s="64">
        <v>2890</v>
      </c>
      <c r="D61" s="59" t="s">
        <v>57</v>
      </c>
    </row>
    <row r="62" spans="2:12" x14ac:dyDescent="0.25">
      <c r="B62" s="65" t="s">
        <v>31</v>
      </c>
      <c r="C62" s="64">
        <v>7660</v>
      </c>
      <c r="D62" s="59" t="s">
        <v>58</v>
      </c>
    </row>
    <row r="63" spans="2:12" x14ac:dyDescent="0.25">
      <c r="B63" s="62" t="s">
        <v>32</v>
      </c>
      <c r="C63" s="63">
        <v>8673</v>
      </c>
      <c r="D63" s="55" t="s">
        <v>59</v>
      </c>
    </row>
    <row r="64" spans="2:12" x14ac:dyDescent="0.25">
      <c r="B64" s="52" t="s">
        <v>32</v>
      </c>
      <c r="C64" s="54">
        <v>2200</v>
      </c>
      <c r="D64" s="55" t="s">
        <v>60</v>
      </c>
    </row>
    <row r="65" spans="2:4" x14ac:dyDescent="0.25">
      <c r="B65" s="52" t="s">
        <v>33</v>
      </c>
      <c r="C65" s="54">
        <v>20000</v>
      </c>
      <c r="D65" s="55" t="s">
        <v>61</v>
      </c>
    </row>
    <row r="66" spans="2:4" x14ac:dyDescent="0.25">
      <c r="B66" s="52" t="s">
        <v>34</v>
      </c>
      <c r="C66" s="54">
        <v>5960</v>
      </c>
      <c r="D66" s="55" t="s">
        <v>62</v>
      </c>
    </row>
    <row r="67" spans="2:4" x14ac:dyDescent="0.25">
      <c r="B67" s="52" t="s">
        <v>35</v>
      </c>
      <c r="C67" s="54">
        <v>150744</v>
      </c>
      <c r="D67" s="55" t="s">
        <v>63</v>
      </c>
    </row>
    <row r="68" spans="2:4" x14ac:dyDescent="0.25">
      <c r="B68" s="52" t="s">
        <v>36</v>
      </c>
      <c r="C68" s="54">
        <v>39027.449999999997</v>
      </c>
      <c r="D68" s="55" t="s">
        <v>64</v>
      </c>
    </row>
    <row r="69" spans="2:4" x14ac:dyDescent="0.25">
      <c r="B69" s="52" t="s">
        <v>36</v>
      </c>
      <c r="C69" s="54">
        <v>23631.3</v>
      </c>
      <c r="D69" s="55" t="s">
        <v>65</v>
      </c>
    </row>
    <row r="70" spans="2:4" x14ac:dyDescent="0.25">
      <c r="B70" s="52" t="s">
        <v>36</v>
      </c>
      <c r="C70" s="54">
        <v>38669.4</v>
      </c>
      <c r="D70" s="55" t="s">
        <v>66</v>
      </c>
    </row>
    <row r="71" spans="2:4" x14ac:dyDescent="0.25">
      <c r="B71" s="52" t="s">
        <v>36</v>
      </c>
      <c r="C71" s="54">
        <v>293.60000000000002</v>
      </c>
      <c r="D71" s="55" t="s">
        <v>67</v>
      </c>
    </row>
    <row r="72" spans="2:4" x14ac:dyDescent="0.25">
      <c r="B72" s="52" t="s">
        <v>36</v>
      </c>
      <c r="C72" s="54">
        <v>193.35</v>
      </c>
      <c r="D72" s="55" t="s">
        <v>68</v>
      </c>
    </row>
    <row r="73" spans="2:4" x14ac:dyDescent="0.25">
      <c r="B73" s="52" t="s">
        <v>36</v>
      </c>
      <c r="C73" s="54">
        <v>9137.44</v>
      </c>
      <c r="D73" s="55" t="s">
        <v>69</v>
      </c>
    </row>
    <row r="74" spans="2:4" x14ac:dyDescent="0.25">
      <c r="B74" s="52" t="s">
        <v>36</v>
      </c>
      <c r="C74" s="54">
        <v>494.11</v>
      </c>
      <c r="D74" s="55" t="s">
        <v>70</v>
      </c>
    </row>
    <row r="75" spans="2:4" x14ac:dyDescent="0.25">
      <c r="B75" s="52" t="s">
        <v>37</v>
      </c>
      <c r="C75" s="54">
        <v>100000</v>
      </c>
      <c r="D75" s="55" t="s">
        <v>71</v>
      </c>
    </row>
    <row r="76" spans="2:4" x14ac:dyDescent="0.25">
      <c r="B76" s="52" t="s">
        <v>38</v>
      </c>
      <c r="C76" s="54">
        <v>58947.02</v>
      </c>
      <c r="D76" s="55" t="s">
        <v>72</v>
      </c>
    </row>
    <row r="77" spans="2:4" x14ac:dyDescent="0.25">
      <c r="B77" s="52" t="s">
        <v>38</v>
      </c>
      <c r="C77" s="54">
        <v>16603.189999999999</v>
      </c>
      <c r="D77" s="55" t="s">
        <v>73</v>
      </c>
    </row>
    <row r="78" spans="2:4" x14ac:dyDescent="0.25">
      <c r="B78" s="52" t="s">
        <v>38</v>
      </c>
      <c r="C78" s="54">
        <v>1620.47</v>
      </c>
      <c r="D78" s="55" t="s">
        <v>74</v>
      </c>
    </row>
    <row r="79" spans="2:4" x14ac:dyDescent="0.25">
      <c r="B79" s="52" t="s">
        <v>38</v>
      </c>
      <c r="C79" s="54">
        <v>13014.41</v>
      </c>
      <c r="D79" s="55" t="s">
        <v>75</v>
      </c>
    </row>
    <row r="80" spans="2:4" x14ac:dyDescent="0.25">
      <c r="B80" s="52" t="s">
        <v>38</v>
      </c>
      <c r="C80" s="54">
        <v>18738.990000000002</v>
      </c>
      <c r="D80" s="55" t="s">
        <v>76</v>
      </c>
    </row>
    <row r="81" spans="2:4" x14ac:dyDescent="0.25">
      <c r="B81" s="52" t="s">
        <v>39</v>
      </c>
      <c r="C81" s="54">
        <v>12000</v>
      </c>
      <c r="D81" s="55" t="s">
        <v>77</v>
      </c>
    </row>
    <row r="82" spans="2:4" x14ac:dyDescent="0.25">
      <c r="B82" s="52" t="s">
        <v>40</v>
      </c>
      <c r="C82" s="54">
        <v>1798.8</v>
      </c>
      <c r="D82" s="55" t="s">
        <v>78</v>
      </c>
    </row>
    <row r="83" spans="2:4" x14ac:dyDescent="0.25">
      <c r="B83" s="52" t="s">
        <v>40</v>
      </c>
      <c r="C83" s="54">
        <v>1798.8</v>
      </c>
      <c r="D83" s="55" t="s">
        <v>79</v>
      </c>
    </row>
    <row r="84" spans="2:4" x14ac:dyDescent="0.25">
      <c r="B84" s="52" t="s">
        <v>41</v>
      </c>
      <c r="C84" s="54">
        <v>1990</v>
      </c>
      <c r="D84" s="55" t="s">
        <v>80</v>
      </c>
    </row>
    <row r="85" spans="2:4" x14ac:dyDescent="0.25">
      <c r="B85" s="52" t="s">
        <v>42</v>
      </c>
      <c r="C85" s="54">
        <v>6480</v>
      </c>
      <c r="D85" s="55" t="s">
        <v>81</v>
      </c>
    </row>
    <row r="86" spans="2:4" x14ac:dyDescent="0.25">
      <c r="B86" s="52" t="s">
        <v>43</v>
      </c>
      <c r="C86" s="54">
        <v>9600</v>
      </c>
      <c r="D86" s="55" t="s">
        <v>82</v>
      </c>
    </row>
    <row r="87" spans="2:4" x14ac:dyDescent="0.25">
      <c r="B87" s="52" t="s">
        <v>44</v>
      </c>
      <c r="C87" s="54">
        <v>8000</v>
      </c>
      <c r="D87" s="55" t="s">
        <v>83</v>
      </c>
    </row>
    <row r="88" spans="2:4" x14ac:dyDescent="0.25">
      <c r="B88" s="52" t="s">
        <v>45</v>
      </c>
      <c r="C88" s="54">
        <f>7797.92-6880.95</f>
        <v>916.97000000000025</v>
      </c>
      <c r="D88" s="55" t="s">
        <v>84</v>
      </c>
    </row>
    <row r="89" spans="2:4" x14ac:dyDescent="0.25">
      <c r="B89" s="52" t="s">
        <v>45</v>
      </c>
      <c r="C89" s="54">
        <v>1499</v>
      </c>
      <c r="D89" s="55" t="s">
        <v>85</v>
      </c>
    </row>
    <row r="90" spans="2:4" x14ac:dyDescent="0.25">
      <c r="B90" s="52" t="s">
        <v>45</v>
      </c>
      <c r="C90" s="54">
        <v>3420</v>
      </c>
      <c r="D90" s="55" t="s">
        <v>86</v>
      </c>
    </row>
    <row r="91" spans="2:4" x14ac:dyDescent="0.25">
      <c r="B91" s="53" t="s">
        <v>46</v>
      </c>
      <c r="C91" s="54">
        <v>20000</v>
      </c>
      <c r="D91" s="55" t="s">
        <v>87</v>
      </c>
    </row>
    <row r="92" spans="2:4" x14ac:dyDescent="0.25">
      <c r="B92" s="52" t="s">
        <v>47</v>
      </c>
      <c r="C92" s="54">
        <v>50000</v>
      </c>
      <c r="D92" s="67" t="s">
        <v>88</v>
      </c>
    </row>
    <row r="93" spans="2:4" x14ac:dyDescent="0.25">
      <c r="B93" s="68" t="s">
        <v>94</v>
      </c>
      <c r="C93" s="66">
        <f>SUM(C55:C92)</f>
        <v>730625</v>
      </c>
      <c r="D93" s="2"/>
    </row>
    <row r="94" spans="2:4" x14ac:dyDescent="0.25">
      <c r="B94" s="52" t="s">
        <v>45</v>
      </c>
      <c r="C94" s="54">
        <v>6880.95</v>
      </c>
      <c r="D94" s="55" t="s">
        <v>84</v>
      </c>
    </row>
    <row r="95" spans="2:4" x14ac:dyDescent="0.25">
      <c r="B95" s="52" t="s">
        <v>48</v>
      </c>
      <c r="C95" s="54">
        <v>1186.4000000000001</v>
      </c>
      <c r="D95" s="55" t="s">
        <v>89</v>
      </c>
    </row>
    <row r="96" spans="2:4" x14ac:dyDescent="0.25">
      <c r="B96" s="52" t="s">
        <v>48</v>
      </c>
      <c r="C96" s="54">
        <v>296.60000000000002</v>
      </c>
      <c r="D96" s="55" t="s">
        <v>90</v>
      </c>
    </row>
    <row r="97" spans="2:4" x14ac:dyDescent="0.25">
      <c r="B97" s="52" t="s">
        <v>48</v>
      </c>
      <c r="C97" s="54">
        <v>2966</v>
      </c>
      <c r="D97" s="55" t="s">
        <v>91</v>
      </c>
    </row>
    <row r="98" spans="2:4" x14ac:dyDescent="0.25">
      <c r="B98" s="52" t="s">
        <v>49</v>
      </c>
      <c r="C98" s="54">
        <f>150000-49000</f>
        <v>101000</v>
      </c>
      <c r="D98" s="55" t="s">
        <v>92</v>
      </c>
    </row>
    <row r="99" spans="2:4" x14ac:dyDescent="0.25">
      <c r="B99" s="53" t="s">
        <v>50</v>
      </c>
      <c r="C99" s="54">
        <v>11356</v>
      </c>
      <c r="D99" s="55" t="s">
        <v>93</v>
      </c>
    </row>
    <row r="100" spans="2:4" x14ac:dyDescent="0.25">
      <c r="B100" s="69" t="s">
        <v>95</v>
      </c>
      <c r="C100" s="56">
        <f>SUM(C95:C99)</f>
        <v>116805</v>
      </c>
      <c r="D100" s="57"/>
    </row>
    <row r="101" spans="2:4" x14ac:dyDescent="0.25">
      <c r="B101" s="52" t="s">
        <v>49</v>
      </c>
      <c r="C101" s="54">
        <v>49000</v>
      </c>
      <c r="D101" s="55" t="s">
        <v>92</v>
      </c>
    </row>
    <row r="102" spans="2:4" x14ac:dyDescent="0.25">
      <c r="B102" s="69" t="s">
        <v>96</v>
      </c>
      <c r="C102" s="58">
        <f>SUM(C101)</f>
        <v>49000</v>
      </c>
      <c r="D102" s="57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2020-09-07T06:35:07Z</dcterms:modified>
</cp:coreProperties>
</file>